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rmulaire" sheetId="1" r:id="rId1"/>
    <sheet name="Calculs" sheetId="2" state="hidden" r:id="rId2"/>
  </sheets>
  <definedNames>
    <definedName name="_xlnm.Print_Area" localSheetId="0">'Formulaire'!$A$1:$E$45</definedName>
  </definedNames>
  <calcPr fullCalcOnLoad="1"/>
</workbook>
</file>

<file path=xl/comments1.xml><?xml version="1.0" encoding="utf-8"?>
<comments xmlns="http://schemas.openxmlformats.org/spreadsheetml/2006/main">
  <authors>
    <author>Monique</author>
    <author>clementm</author>
  </authors>
  <commentList>
    <comment ref="A9" authorId="0">
      <text>
        <r>
          <rPr>
            <b/>
            <sz val="9"/>
            <rFont val="Tahoma"/>
            <family val="2"/>
          </rPr>
          <t>Qu'est-ce que contenait les bacs ?</t>
        </r>
        <r>
          <rPr>
            <sz val="9"/>
            <rFont val="Tahoma"/>
            <family val="2"/>
          </rPr>
          <t xml:space="preserve"> Indiquez un pourcentage approximatif pour chacune des catégories.</t>
        </r>
      </text>
    </comment>
    <comment ref="B7" authorId="0">
      <text>
        <r>
          <rPr>
            <b/>
            <sz val="9"/>
            <rFont val="Tahoma"/>
            <family val="2"/>
          </rPr>
          <t>Les bacs bruns de la MRC de Coaticook ont un volume de 240 L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Les bacs bleus de la MRC de Coaticook ont un volume de 360 L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sz val="9"/>
            <rFont val="Tahoma"/>
            <family val="2"/>
          </rPr>
          <t xml:space="preserve">Une poubelle de plastique de type </t>
        </r>
        <r>
          <rPr>
            <i/>
            <sz val="9"/>
            <rFont val="Tahoma"/>
            <family val="2"/>
          </rPr>
          <t>Rubbermaid</t>
        </r>
        <r>
          <rPr>
            <sz val="9"/>
            <rFont val="Tahoma"/>
            <family val="2"/>
          </rPr>
          <t xml:space="preserve"> a un volume de 75 à 80 litres. Un gros bac roulant a un volume de 360 L.</t>
        </r>
      </text>
    </comment>
    <comment ref="A19" authorId="1">
      <text>
        <r>
          <rPr>
            <b/>
            <sz val="9"/>
            <rFont val="Tahoma"/>
            <family val="2"/>
          </rPr>
          <t xml:space="preserve">Qu'est-ce que contenait les bacs ? </t>
        </r>
        <r>
          <rPr>
            <sz val="9"/>
            <rFont val="Tahoma"/>
            <family val="2"/>
          </rPr>
          <t>Indiquez un pourcentage approximatif pour chacune des catégories.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<sst xmlns="http://schemas.openxmlformats.org/spreadsheetml/2006/main" count="98" uniqueCount="46">
  <si>
    <t>Résidus de nourriture</t>
  </si>
  <si>
    <t>%</t>
  </si>
  <si>
    <t>Papier</t>
  </si>
  <si>
    <t>CALCUL de performance d'un événement "zéro déchet"</t>
  </si>
  <si>
    <t>Nombre de bacs remplis</t>
  </si>
  <si>
    <t>Volume des bacs</t>
  </si>
  <si>
    <t>Composition approximative des matières récupérées</t>
  </si>
  <si>
    <t>KG / L</t>
  </si>
  <si>
    <t>Poids total</t>
  </si>
  <si>
    <t>Vaisselle compostable</t>
  </si>
  <si>
    <t>Total :</t>
  </si>
  <si>
    <t>Volume Total</t>
  </si>
  <si>
    <t>Matières COMPOSTABLE</t>
  </si>
  <si>
    <t>kg</t>
  </si>
  <si>
    <t>L</t>
  </si>
  <si>
    <t>Matières RECYCLABLES</t>
  </si>
  <si>
    <t>Carton ondulé</t>
  </si>
  <si>
    <t>Contenants (plastiques et aluminium)</t>
  </si>
  <si>
    <t>Bouteille en verre</t>
  </si>
  <si>
    <t>DÉCHETS</t>
  </si>
  <si>
    <t>POIDS TOTAL</t>
  </si>
  <si>
    <t>Types de matières</t>
  </si>
  <si>
    <t>Matières compostables</t>
  </si>
  <si>
    <t>Matières recyclables</t>
  </si>
  <si>
    <t>Déchets</t>
  </si>
  <si>
    <t>TOTAL</t>
  </si>
  <si>
    <t>TAUX DE RÉCUPÉRATION AU POIDS</t>
  </si>
  <si>
    <t>TAUX DE RÉCUPÉRATION AU VOLUME</t>
  </si>
  <si>
    <t>TAUX DE RÉCUPÉTATION</t>
  </si>
  <si>
    <t>POIDS (KG)</t>
  </si>
  <si>
    <t>Volume (L)</t>
  </si>
  <si>
    <t>&gt;80 %</t>
  </si>
  <si>
    <t>65% - 80 %</t>
  </si>
  <si>
    <t>&lt; 65%</t>
  </si>
  <si>
    <t>Compléter les informations dans les cases en jaune</t>
  </si>
  <si>
    <t>Bravo ! Vous avez atteint un excellent taux de récupération!</t>
  </si>
  <si>
    <t>Vous êtes sur la bonne voie, mais vous pouvez encore vous améliorer!</t>
  </si>
  <si>
    <t>Vous devez consacrez des efforts supplémentaires à la gestion des matières résiduelles!</t>
  </si>
  <si>
    <t>Contenants (plastique et aluminium)</t>
  </si>
  <si>
    <t>Litres</t>
  </si>
  <si>
    <t xml:space="preserve">Volume de chacun des bacs </t>
  </si>
  <si>
    <t>Composition approximative des matières dans les bacs (en %)</t>
  </si>
  <si>
    <t>TAUX DE RÉCUPÉRATION</t>
  </si>
  <si>
    <t>Selon le volume</t>
  </si>
  <si>
    <r>
      <t xml:space="preserve">Selon le poids </t>
    </r>
    <r>
      <rPr>
        <sz val="11.5"/>
        <rFont val="Arial"/>
        <family val="2"/>
      </rPr>
      <t>(plus précis qu'au volume)</t>
    </r>
  </si>
  <si>
    <t>Répartition des matières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</si>
</sst>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20"/>
      <name val="Traditional Arabic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1.5"/>
      <color indexed="10"/>
      <name val="Arial"/>
      <family val="2"/>
    </font>
    <font>
      <b/>
      <sz val="11.5"/>
      <color indexed="51"/>
      <name val="Arial"/>
      <family val="2"/>
    </font>
    <font>
      <b/>
      <sz val="11.5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i/>
      <sz val="9"/>
      <name val="Tahoma"/>
      <family val="2"/>
    </font>
    <font>
      <sz val="8"/>
      <name val="Arial"/>
      <family val="0"/>
    </font>
    <font>
      <b/>
      <sz val="11.5"/>
      <color indexed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 style="thick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9" fontId="4" fillId="32" borderId="13" xfId="5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3" fontId="4" fillId="0" borderId="13" xfId="45" applyFont="1" applyFill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3" fontId="4" fillId="0" borderId="18" xfId="0" applyNumberFormat="1" applyFont="1" applyBorder="1" applyAlignment="1">
      <alignment horizontal="right" vertical="top" wrapText="1"/>
    </xf>
    <xf numFmtId="9" fontId="4" fillId="0" borderId="17" xfId="50" applyFont="1" applyBorder="1" applyAlignment="1">
      <alignment vertical="top" wrapText="1"/>
    </xf>
    <xf numFmtId="9" fontId="4" fillId="0" borderId="18" xfId="5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9" fontId="2" fillId="0" borderId="0" xfId="5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9" fontId="4" fillId="0" borderId="21" xfId="5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1" fontId="4" fillId="0" borderId="25" xfId="0" applyNumberFormat="1" applyFont="1" applyBorder="1" applyAlignment="1">
      <alignment horizontal="center" vertical="top" wrapText="1"/>
    </xf>
    <xf numFmtId="9" fontId="4" fillId="0" borderId="26" xfId="5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9" fontId="5" fillId="0" borderId="13" xfId="50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 vertical="top" wrapText="1"/>
    </xf>
    <xf numFmtId="9" fontId="5" fillId="0" borderId="29" xfId="5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 indent="1"/>
    </xf>
    <xf numFmtId="0" fontId="4" fillId="0" borderId="32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34" xfId="0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 vertical="top" wrapText="1"/>
    </xf>
    <xf numFmtId="9" fontId="4" fillId="0" borderId="36" xfId="5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32" borderId="13" xfId="0" applyFont="1" applyFill="1" applyBorder="1" applyAlignment="1" applyProtection="1">
      <alignment horizontal="center" vertical="top" wrapText="1"/>
      <protection locked="0"/>
    </xf>
    <xf numFmtId="9" fontId="4" fillId="32" borderId="13" xfId="50" applyFont="1" applyFill="1" applyBorder="1" applyAlignment="1" applyProtection="1">
      <alignment horizontal="center" vertical="top" wrapText="1"/>
      <protection locked="0"/>
    </xf>
    <xf numFmtId="9" fontId="4" fillId="32" borderId="13" xfId="5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9" fontId="18" fillId="0" borderId="0" xfId="50" applyFont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3.140625" style="0" customWidth="1"/>
    <col min="2" max="2" width="15.140625" style="0" customWidth="1"/>
    <col min="3" max="3" width="10.7109375" style="0" customWidth="1"/>
    <col min="4" max="4" width="12.421875" style="0" customWidth="1"/>
    <col min="5" max="5" width="10.140625" style="0" customWidth="1"/>
  </cols>
  <sheetData>
    <row r="1" spans="1:5" ht="18">
      <c r="A1" s="70" t="s">
        <v>3</v>
      </c>
      <c r="B1" s="70"/>
      <c r="C1" s="70"/>
      <c r="D1" s="70"/>
      <c r="E1" s="70"/>
    </row>
    <row r="2" spans="1:5" ht="22.5" customHeight="1">
      <c r="A2" s="71" t="s">
        <v>34</v>
      </c>
      <c r="B2" s="71"/>
      <c r="C2" s="71"/>
      <c r="D2" s="71"/>
      <c r="E2" s="71"/>
    </row>
    <row r="3" ht="45" customHeight="1"/>
    <row r="4" spans="1:3" ht="18">
      <c r="A4" s="27" t="s">
        <v>12</v>
      </c>
      <c r="C4" s="5"/>
    </row>
    <row r="6" spans="1:4" ht="14.25">
      <c r="A6" s="9" t="s">
        <v>4</v>
      </c>
      <c r="B6" s="64"/>
      <c r="C6" s="21"/>
      <c r="D6" s="21"/>
    </row>
    <row r="7" spans="1:4" ht="14.25">
      <c r="A7" s="9" t="s">
        <v>40</v>
      </c>
      <c r="B7" s="64">
        <v>240</v>
      </c>
      <c r="C7" s="21" t="s">
        <v>39</v>
      </c>
      <c r="D7" s="21"/>
    </row>
    <row r="8" spans="1:5" ht="14.25">
      <c r="A8" s="9"/>
      <c r="B8" s="8"/>
      <c r="C8" s="21"/>
      <c r="D8" s="21"/>
      <c r="E8" s="5"/>
    </row>
    <row r="9" spans="1:4" ht="38.25" customHeight="1">
      <c r="A9" s="69" t="s">
        <v>41</v>
      </c>
      <c r="B9" s="69"/>
      <c r="C9" s="38"/>
      <c r="D9" s="38"/>
    </row>
    <row r="10" spans="1:5" ht="16.5" customHeight="1">
      <c r="A10" s="28" t="s">
        <v>9</v>
      </c>
      <c r="B10" s="65"/>
      <c r="C10" s="33"/>
      <c r="D10" s="33"/>
      <c r="E10" s="5"/>
    </row>
    <row r="11" spans="1:5" ht="14.25">
      <c r="A11" s="28" t="s">
        <v>0</v>
      </c>
      <c r="B11" s="65"/>
      <c r="C11" s="21"/>
      <c r="D11" s="33"/>
      <c r="E11" s="5"/>
    </row>
    <row r="12" spans="1:5" ht="15">
      <c r="A12" s="9" t="s">
        <v>10</v>
      </c>
      <c r="B12" s="48">
        <f>B10+B11</f>
        <v>0</v>
      </c>
      <c r="C12" s="33"/>
      <c r="D12" s="33"/>
      <c r="E12" s="5"/>
    </row>
    <row r="13" ht="15.75">
      <c r="A13" s="29" t="str">
        <f>IF(B12&lt;&gt;1,"Révisez la composition des matières afin que le total soit de 100 %","")</f>
        <v>Révisez la composition des matières afin que le total soit de 100 %</v>
      </c>
    </row>
    <row r="14" ht="49.5" customHeight="1"/>
    <row r="15" ht="18">
      <c r="A15" s="27" t="s">
        <v>15</v>
      </c>
    </row>
    <row r="17" spans="1:4" ht="14.25">
      <c r="A17" s="9" t="s">
        <v>4</v>
      </c>
      <c r="B17" s="64"/>
      <c r="C17" s="21"/>
      <c r="D17" s="21"/>
    </row>
    <row r="18" spans="1:4" ht="14.25">
      <c r="A18" s="9" t="s">
        <v>40</v>
      </c>
      <c r="B18" s="64">
        <v>360</v>
      </c>
      <c r="C18" s="21" t="s">
        <v>39</v>
      </c>
      <c r="D18" s="21"/>
    </row>
    <row r="19" spans="1:4" ht="15">
      <c r="A19" s="69" t="s">
        <v>6</v>
      </c>
      <c r="B19" s="69"/>
      <c r="C19" s="38"/>
      <c r="D19" s="38"/>
    </row>
    <row r="20" spans="1:4" ht="14.25">
      <c r="A20" s="28" t="s">
        <v>2</v>
      </c>
      <c r="B20" s="65"/>
      <c r="C20" s="38"/>
      <c r="D20" s="38"/>
    </row>
    <row r="21" spans="1:4" ht="14.25">
      <c r="A21" s="28" t="s">
        <v>16</v>
      </c>
      <c r="B21" s="65"/>
      <c r="C21" s="38"/>
      <c r="D21" s="38"/>
    </row>
    <row r="22" spans="1:4" ht="18" customHeight="1">
      <c r="A22" s="28" t="s">
        <v>38</v>
      </c>
      <c r="B22" s="65"/>
      <c r="C22" s="38"/>
      <c r="D22" s="38"/>
    </row>
    <row r="23" spans="1:5" ht="14.25">
      <c r="A23" s="28" t="s">
        <v>18</v>
      </c>
      <c r="B23" s="65"/>
      <c r="C23" s="33"/>
      <c r="D23" s="38"/>
      <c r="E23" s="5"/>
    </row>
    <row r="24" spans="1:5" ht="15">
      <c r="A24" s="6" t="s">
        <v>20</v>
      </c>
      <c r="B24" s="48">
        <f>SUM(B20:B23)</f>
        <v>0</v>
      </c>
      <c r="C24" s="33"/>
      <c r="D24" s="33"/>
      <c r="E24" s="5"/>
    </row>
    <row r="25" spans="1:4" ht="15.75">
      <c r="A25" s="29" t="str">
        <f>IF(B24&lt;&gt;1,"Révisez la composition des matières afin que le total soit de 100 %","")</f>
        <v>Révisez la composition des matières afin que le total soit de 100 %</v>
      </c>
      <c r="C25" s="32"/>
      <c r="D25" s="32"/>
    </row>
    <row r="26" spans="3:4" ht="48.75" customHeight="1">
      <c r="C26" s="32"/>
      <c r="D26" s="32"/>
    </row>
    <row r="27" spans="1:4" ht="18">
      <c r="A27" s="27" t="s">
        <v>19</v>
      </c>
      <c r="C27" s="32"/>
      <c r="D27" s="32"/>
    </row>
    <row r="28" spans="3:4" ht="12.75">
      <c r="C28" s="32"/>
      <c r="D28" s="32"/>
    </row>
    <row r="29" spans="1:4" ht="14.25">
      <c r="A29" s="9" t="s">
        <v>4</v>
      </c>
      <c r="B29" s="64"/>
      <c r="C29" s="21"/>
      <c r="D29" s="21"/>
    </row>
    <row r="30" spans="1:4" ht="14.25">
      <c r="A30" s="9" t="s">
        <v>5</v>
      </c>
      <c r="B30" s="64"/>
      <c r="C30" s="21" t="s">
        <v>39</v>
      </c>
      <c r="D30" s="21"/>
    </row>
    <row r="31" spans="1:5" ht="29.25" customHeight="1">
      <c r="A31" s="33"/>
      <c r="B31" s="21"/>
      <c r="C31" s="21"/>
      <c r="D31" s="21"/>
      <c r="E31" s="5"/>
    </row>
    <row r="32" spans="1:5" ht="18">
      <c r="A32" s="27" t="s">
        <v>42</v>
      </c>
      <c r="C32" s="21"/>
      <c r="D32" s="21"/>
      <c r="E32" s="5"/>
    </row>
    <row r="34" spans="1:2" ht="16.5">
      <c r="A34" s="39" t="s">
        <v>44</v>
      </c>
      <c r="B34" s="68" t="str">
        <f>IF(AND(B24=1,B24=1),(C42+C43),"Informations manquantes pour ce calcul")</f>
        <v>Informations manquantes pour ce calcul</v>
      </c>
    </row>
    <row r="35" spans="1:2" ht="16.5">
      <c r="A35" s="40" t="s">
        <v>43</v>
      </c>
      <c r="B35" s="68" t="e">
        <f>E42+E43</f>
        <v>#DIV/0!</v>
      </c>
    </row>
    <row r="37" spans="1:3" ht="15">
      <c r="A37" s="55" t="e">
        <f>IF(B35&gt;0.8,Calculs!B60,IF(Formulaire!B35&gt;0.65,Calculs!B61,Calculs!B62))</f>
        <v>#DIV/0!</v>
      </c>
      <c r="C37" s="26"/>
    </row>
    <row r="38" spans="1:3" ht="55.5" customHeight="1">
      <c r="A38" s="30"/>
      <c r="C38" s="26"/>
    </row>
    <row r="39" spans="1:3" ht="18">
      <c r="A39" s="56" t="s">
        <v>45</v>
      </c>
      <c r="C39" s="26"/>
    </row>
    <row r="40" ht="13.5" thickBot="1"/>
    <row r="41" spans="1:5" ht="18.75" customHeight="1" thickBot="1">
      <c r="A41" s="57" t="s">
        <v>21</v>
      </c>
      <c r="B41" s="61" t="s">
        <v>29</v>
      </c>
      <c r="C41" s="62" t="s">
        <v>1</v>
      </c>
      <c r="D41" s="63" t="s">
        <v>30</v>
      </c>
      <c r="E41" s="62" t="s">
        <v>1</v>
      </c>
    </row>
    <row r="42" spans="1:5" ht="15" customHeight="1">
      <c r="A42" s="52" t="s">
        <v>22</v>
      </c>
      <c r="B42" s="58">
        <f>Calculs!B40</f>
        <v>0</v>
      </c>
      <c r="C42" s="59" t="e">
        <f>B42/B$45</f>
        <v>#DIV/0!</v>
      </c>
      <c r="D42" s="60">
        <f>Calculs!B51</f>
        <v>0</v>
      </c>
      <c r="E42" s="59" t="e">
        <f>D42/D$45</f>
        <v>#DIV/0!</v>
      </c>
    </row>
    <row r="43" spans="1:5" ht="14.25">
      <c r="A43" s="53" t="s">
        <v>23</v>
      </c>
      <c r="B43" s="43">
        <f>Calculs!B41</f>
        <v>0</v>
      </c>
      <c r="C43" s="41" t="e">
        <f>B43/B$45</f>
        <v>#DIV/0!</v>
      </c>
      <c r="D43" s="42">
        <f>Calculs!B52</f>
        <v>0</v>
      </c>
      <c r="E43" s="41" t="e">
        <f>D43/D$45</f>
        <v>#DIV/0!</v>
      </c>
    </row>
    <row r="44" spans="1:5" ht="15" thickBot="1">
      <c r="A44" s="54" t="s">
        <v>24</v>
      </c>
      <c r="B44" s="45">
        <f>Calculs!B42</f>
        <v>0</v>
      </c>
      <c r="C44" s="46" t="e">
        <f>B44/B$45</f>
        <v>#DIV/0!</v>
      </c>
      <c r="D44" s="47">
        <f>Calculs!B53</f>
        <v>0</v>
      </c>
      <c r="E44" s="46" t="e">
        <f>D44/D$45</f>
        <v>#DIV/0!</v>
      </c>
    </row>
    <row r="45" spans="1:5" ht="15.75" thickBot="1">
      <c r="A45" s="44" t="s">
        <v>25</v>
      </c>
      <c r="B45" s="49">
        <f>SUM(B42:B44)</f>
        <v>0</v>
      </c>
      <c r="C45" s="50" t="e">
        <f>SUM(C42:C44)</f>
        <v>#DIV/0!</v>
      </c>
      <c r="D45" s="51">
        <f>SUM(D42:D44)</f>
        <v>0</v>
      </c>
      <c r="E45" s="50" t="e">
        <f>SUM(E42:E44)</f>
        <v>#DIV/0!</v>
      </c>
    </row>
    <row r="47" ht="15">
      <c r="A47" s="25"/>
    </row>
    <row r="52" spans="1:4" ht="15">
      <c r="A52" s="31"/>
      <c r="B52" s="32"/>
      <c r="C52" s="32"/>
      <c r="D52" s="31"/>
    </row>
    <row r="53" spans="1:4" ht="31.5">
      <c r="A53" s="33"/>
      <c r="B53" s="32"/>
      <c r="C53" s="32"/>
      <c r="D53" s="34"/>
    </row>
    <row r="54" spans="1:4" ht="31.5">
      <c r="A54" s="33"/>
      <c r="B54" s="32"/>
      <c r="C54" s="32"/>
      <c r="D54" s="34"/>
    </row>
    <row r="55" spans="1:4" ht="14.25">
      <c r="A55" s="33"/>
      <c r="B55" s="32"/>
      <c r="C55" s="32"/>
      <c r="D55" s="33"/>
    </row>
    <row r="56" spans="1:4" ht="14.25">
      <c r="A56" s="33"/>
      <c r="B56" s="32"/>
      <c r="C56" s="32"/>
      <c r="D56" s="33"/>
    </row>
    <row r="57" spans="1:4" ht="12.75">
      <c r="A57" s="32"/>
      <c r="B57" s="32"/>
      <c r="C57" s="32"/>
      <c r="D57" s="32"/>
    </row>
    <row r="58" ht="15">
      <c r="A58" s="25"/>
    </row>
  </sheetData>
  <sheetProtection password="EB2A" sheet="1"/>
  <mergeCells count="4">
    <mergeCell ref="A9:B9"/>
    <mergeCell ref="A19:B19"/>
    <mergeCell ref="A1:E1"/>
    <mergeCell ref="A2:E2"/>
  </mergeCells>
  <printOptions/>
  <pageMargins left="0.77" right="0.62" top="0.9055118110236221" bottom="1.29" header="0.31496062992125984" footer="0.5118110236220472"/>
  <pageSetup cellComments="asDisplayed" horizontalDpi="300" verticalDpi="300" orientation="portrait" r:id="rId3"/>
  <headerFooter alignWithMargins="0">
    <oddFooter>&amp;LComment organiser un événement "zéro déchet" - Annexe
Réalisé par Monique Clément, MRC de Coaticook
Le 5 mai 2011</oddFooter>
  </headerFooter>
  <rowBreaks count="1" manualBreakCount="1">
    <brk id="3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7">
      <selection activeCell="B39" sqref="B39"/>
    </sheetView>
  </sheetViews>
  <sheetFormatPr defaultColWidth="11.421875" defaultRowHeight="12.75"/>
  <cols>
    <col min="1" max="1" width="29.28125" style="0" customWidth="1"/>
    <col min="2" max="2" width="15.140625" style="0" customWidth="1"/>
    <col min="3" max="3" width="14.00390625" style="0" customWidth="1"/>
  </cols>
  <sheetData>
    <row r="1" ht="18">
      <c r="A1" s="27" t="s">
        <v>3</v>
      </c>
    </row>
    <row r="2" ht="18">
      <c r="A2" s="27"/>
    </row>
    <row r="4" ht="12.75">
      <c r="A4" s="1" t="s">
        <v>12</v>
      </c>
    </row>
    <row r="6" spans="1:4" ht="14.25">
      <c r="A6" s="9" t="s">
        <v>4</v>
      </c>
      <c r="B6" s="7">
        <f>Formulaire!B6</f>
        <v>0</v>
      </c>
      <c r="C6" s="8"/>
      <c r="D6" s="8"/>
    </row>
    <row r="7" spans="1:4" ht="14.25">
      <c r="A7" s="9" t="s">
        <v>5</v>
      </c>
      <c r="B7" s="7">
        <f>IF(Formulaire!B7&gt;0,Formulaire!B7,240)</f>
        <v>240</v>
      </c>
      <c r="C7" s="8"/>
      <c r="D7" s="8"/>
    </row>
    <row r="8" spans="1:5" ht="15">
      <c r="A8" s="9" t="s">
        <v>11</v>
      </c>
      <c r="B8" s="67">
        <f>B6*B7</f>
        <v>0</v>
      </c>
      <c r="C8" s="8"/>
      <c r="D8" s="8"/>
      <c r="E8" s="5" t="s">
        <v>14</v>
      </c>
    </row>
    <row r="9" spans="1:4" ht="36.75" customHeight="1">
      <c r="A9" s="72" t="s">
        <v>6</v>
      </c>
      <c r="B9" s="73"/>
      <c r="C9" s="10" t="s">
        <v>7</v>
      </c>
      <c r="D9" s="10" t="s">
        <v>8</v>
      </c>
    </row>
    <row r="10" spans="1:5" ht="29.25" customHeight="1">
      <c r="A10" s="9" t="s">
        <v>9</v>
      </c>
      <c r="B10" s="11">
        <f>Formulaire!B10</f>
        <v>0</v>
      </c>
      <c r="C10" s="9">
        <v>0.2</v>
      </c>
      <c r="D10" s="9">
        <f>B10*C10*B$8</f>
        <v>0</v>
      </c>
      <c r="E10" s="5" t="s">
        <v>13</v>
      </c>
    </row>
    <row r="11" spans="1:5" ht="14.25">
      <c r="A11" s="9" t="s">
        <v>0</v>
      </c>
      <c r="B11" s="11">
        <f>Formulaire!B11</f>
        <v>0</v>
      </c>
      <c r="C11" s="9">
        <v>0.535</v>
      </c>
      <c r="D11" s="9">
        <f>B11*C11*B$8</f>
        <v>0</v>
      </c>
      <c r="E11" s="5" t="s">
        <v>13</v>
      </c>
    </row>
    <row r="12" spans="1:5" ht="15">
      <c r="A12" s="9" t="s">
        <v>10</v>
      </c>
      <c r="B12" s="48">
        <f>B10+B11</f>
        <v>0</v>
      </c>
      <c r="C12" s="9"/>
      <c r="D12" s="9">
        <f>D10+D11</f>
        <v>0</v>
      </c>
      <c r="E12" s="5" t="s">
        <v>13</v>
      </c>
    </row>
    <row r="16" ht="12.75">
      <c r="A16" s="1" t="s">
        <v>15</v>
      </c>
    </row>
    <row r="18" spans="1:4" ht="14.25">
      <c r="A18" s="9" t="s">
        <v>4</v>
      </c>
      <c r="B18" s="7">
        <f>Formulaire!B17</f>
        <v>0</v>
      </c>
      <c r="C18" s="8"/>
      <c r="D18" s="8"/>
    </row>
    <row r="19" spans="1:4" ht="14.25">
      <c r="A19" s="9" t="s">
        <v>5</v>
      </c>
      <c r="B19" s="7">
        <f>IF(Formulaire!B18&gt;0,Formulaire!B18,360)</f>
        <v>360</v>
      </c>
      <c r="C19" s="8"/>
      <c r="D19" s="8"/>
    </row>
    <row r="20" spans="1:5" ht="15">
      <c r="A20" s="9" t="s">
        <v>11</v>
      </c>
      <c r="B20" s="67">
        <f>B18*B19</f>
        <v>0</v>
      </c>
      <c r="C20" s="8"/>
      <c r="D20" s="8"/>
      <c r="E20" s="5" t="s">
        <v>14</v>
      </c>
    </row>
    <row r="21" spans="1:4" ht="15">
      <c r="A21" s="69" t="s">
        <v>6</v>
      </c>
      <c r="B21" s="69"/>
      <c r="C21" s="10" t="s">
        <v>7</v>
      </c>
      <c r="D21" s="10" t="s">
        <v>8</v>
      </c>
    </row>
    <row r="22" spans="1:4" ht="14.25">
      <c r="A22" s="12" t="s">
        <v>2</v>
      </c>
      <c r="B22" s="66">
        <f>Formulaire!B20</f>
        <v>0</v>
      </c>
      <c r="C22" s="10">
        <v>0.226</v>
      </c>
      <c r="D22" s="10">
        <f>B22*C22*B$20</f>
        <v>0</v>
      </c>
    </row>
    <row r="23" spans="1:4" ht="14.25">
      <c r="A23" s="12" t="s">
        <v>16</v>
      </c>
      <c r="B23" s="66">
        <f>Formulaire!B21</f>
        <v>0</v>
      </c>
      <c r="C23" s="10">
        <v>0.06</v>
      </c>
      <c r="D23" s="10">
        <f>B23*C23*B$20</f>
        <v>0</v>
      </c>
    </row>
    <row r="24" spans="1:4" ht="28.5">
      <c r="A24" s="12" t="s">
        <v>17</v>
      </c>
      <c r="B24" s="66">
        <f>Formulaire!B22</f>
        <v>0</v>
      </c>
      <c r="C24" s="10">
        <v>0.03</v>
      </c>
      <c r="D24" s="10">
        <f>B24*C24*B$20</f>
        <v>0</v>
      </c>
    </row>
    <row r="25" spans="1:5" ht="14.25">
      <c r="A25" s="9" t="s">
        <v>18</v>
      </c>
      <c r="B25" s="66">
        <f>Formulaire!B23</f>
        <v>0</v>
      </c>
      <c r="C25" s="9">
        <v>0.595</v>
      </c>
      <c r="D25" s="10">
        <f>B25*C25*B$20</f>
        <v>0</v>
      </c>
      <c r="E25" s="5" t="s">
        <v>13</v>
      </c>
    </row>
    <row r="26" spans="1:5" ht="15">
      <c r="A26" s="6" t="s">
        <v>20</v>
      </c>
      <c r="B26" s="48">
        <f>SUM(B22:B25)</f>
        <v>0</v>
      </c>
      <c r="C26" s="9"/>
      <c r="D26" s="9">
        <f>SUM(D22:D25)</f>
        <v>0</v>
      </c>
      <c r="E26" s="5" t="s">
        <v>13</v>
      </c>
    </row>
    <row r="29" ht="12.75">
      <c r="A29" s="1" t="s">
        <v>19</v>
      </c>
    </row>
    <row r="31" spans="1:4" ht="14.25">
      <c r="A31" s="9" t="s">
        <v>4</v>
      </c>
      <c r="B31" s="7">
        <f>Formulaire!B29</f>
        <v>0</v>
      </c>
      <c r="C31" s="8"/>
      <c r="D31" s="8"/>
    </row>
    <row r="32" spans="1:4" ht="14.25">
      <c r="A32" s="9" t="s">
        <v>5</v>
      </c>
      <c r="B32" s="7">
        <f>Formulaire!B30</f>
        <v>0</v>
      </c>
      <c r="C32" s="8"/>
      <c r="D32" s="8"/>
    </row>
    <row r="33" spans="1:5" ht="14.25">
      <c r="A33" s="9" t="s">
        <v>11</v>
      </c>
      <c r="B33" s="8">
        <f>B31*B32</f>
        <v>0</v>
      </c>
      <c r="C33" s="8"/>
      <c r="D33" s="8"/>
      <c r="E33" s="5" t="s">
        <v>14</v>
      </c>
    </row>
    <row r="34" spans="1:5" ht="14.25">
      <c r="A34" s="9" t="s">
        <v>20</v>
      </c>
      <c r="C34" s="9">
        <v>0.157</v>
      </c>
      <c r="D34" s="13">
        <f>B33*C34</f>
        <v>0</v>
      </c>
      <c r="E34" s="5" t="s">
        <v>13</v>
      </c>
    </row>
    <row r="37" ht="28.5">
      <c r="A37" s="21" t="s">
        <v>26</v>
      </c>
    </row>
    <row r="38" ht="13.5" thickBot="1"/>
    <row r="39" spans="1:4" ht="48" customHeight="1" thickBot="1" thickTop="1">
      <c r="A39" s="14" t="s">
        <v>21</v>
      </c>
      <c r="B39" s="15" t="s">
        <v>20</v>
      </c>
      <c r="C39" s="15" t="s">
        <v>1</v>
      </c>
      <c r="D39" s="16"/>
    </row>
    <row r="40" spans="1:4" ht="15" customHeight="1" thickBot="1" thickTop="1">
      <c r="A40" s="3" t="s">
        <v>22</v>
      </c>
      <c r="B40" s="17">
        <f>D12</f>
        <v>0</v>
      </c>
      <c r="C40" s="23" t="e">
        <f>B40/B$43</f>
        <v>#DIV/0!</v>
      </c>
      <c r="D40" s="19"/>
    </row>
    <row r="41" spans="1:4" ht="32.25" thickBot="1">
      <c r="A41" s="3" t="s">
        <v>23</v>
      </c>
      <c r="B41" s="17">
        <f>D26</f>
        <v>0</v>
      </c>
      <c r="C41" s="23" t="e">
        <f>B41/B$43</f>
        <v>#DIV/0!</v>
      </c>
      <c r="D41" s="20"/>
    </row>
    <row r="42" spans="1:4" ht="15" thickBot="1">
      <c r="A42" s="4" t="s">
        <v>24</v>
      </c>
      <c r="B42" s="22">
        <f>D34</f>
        <v>0</v>
      </c>
      <c r="C42" s="23" t="e">
        <f>B42/B$43</f>
        <v>#DIV/0!</v>
      </c>
      <c r="D42" s="2"/>
    </row>
    <row r="43" spans="1:4" ht="15.75" thickBot="1" thickTop="1">
      <c r="A43" s="4" t="s">
        <v>25</v>
      </c>
      <c r="B43" s="18">
        <f>SUM(B40:B42)</f>
        <v>0</v>
      </c>
      <c r="C43" s="24" t="e">
        <f>SUM(C40:C42)</f>
        <v>#DIV/0!</v>
      </c>
      <c r="D43" s="2"/>
    </row>
    <row r="44" ht="13.5" thickTop="1"/>
    <row r="45" spans="1:2" ht="15">
      <c r="A45" s="25" t="s">
        <v>28</v>
      </c>
      <c r="B45" s="26" t="e">
        <f>C40+C41</f>
        <v>#DIV/0!</v>
      </c>
    </row>
    <row r="48" ht="28.5">
      <c r="A48" s="21" t="s">
        <v>27</v>
      </c>
    </row>
    <row r="49" ht="13.5" thickBot="1"/>
    <row r="50" spans="1:4" ht="31.5" thickBot="1" thickTop="1">
      <c r="A50" s="14" t="s">
        <v>21</v>
      </c>
      <c r="B50" s="15" t="s">
        <v>20</v>
      </c>
      <c r="C50" s="15" t="s">
        <v>1</v>
      </c>
      <c r="D50" s="16"/>
    </row>
    <row r="51" spans="1:4" ht="33" thickBot="1" thickTop="1">
      <c r="A51" s="3" t="s">
        <v>22</v>
      </c>
      <c r="B51" s="17">
        <f>B8</f>
        <v>0</v>
      </c>
      <c r="C51" s="23" t="e">
        <f>B51/B$54</f>
        <v>#DIV/0!</v>
      </c>
      <c r="D51" s="19"/>
    </row>
    <row r="52" spans="1:4" ht="32.25" thickBot="1">
      <c r="A52" s="3" t="s">
        <v>23</v>
      </c>
      <c r="B52" s="17">
        <f>B20</f>
        <v>0</v>
      </c>
      <c r="C52" s="23" t="e">
        <f>B52/B$54</f>
        <v>#DIV/0!</v>
      </c>
      <c r="D52" s="20"/>
    </row>
    <row r="53" spans="1:4" ht="15" thickBot="1">
      <c r="A53" s="4" t="s">
        <v>24</v>
      </c>
      <c r="B53" s="18">
        <f>B33</f>
        <v>0</v>
      </c>
      <c r="C53" s="23" t="e">
        <f>B53/B$54</f>
        <v>#DIV/0!</v>
      </c>
      <c r="D53" s="2"/>
    </row>
    <row r="54" spans="1:4" ht="15.75" thickBot="1" thickTop="1">
      <c r="A54" s="4" t="s">
        <v>25</v>
      </c>
      <c r="B54" s="18">
        <f>SUM(B51:B53)</f>
        <v>0</v>
      </c>
      <c r="C54" s="24" t="e">
        <f>SUM(C51:C53)</f>
        <v>#DIV/0!</v>
      </c>
      <c r="D54" s="2"/>
    </row>
    <row r="55" ht="13.5" thickTop="1"/>
    <row r="56" spans="1:2" ht="15">
      <c r="A56" s="25" t="s">
        <v>28</v>
      </c>
      <c r="B56" s="26" t="e">
        <f>C51+C52</f>
        <v>#DIV/0!</v>
      </c>
    </row>
    <row r="60" spans="1:2" ht="15">
      <c r="A60" s="5" t="s">
        <v>31</v>
      </c>
      <c r="B60" s="37" t="s">
        <v>35</v>
      </c>
    </row>
    <row r="61" spans="1:2" ht="15">
      <c r="A61" s="5" t="s">
        <v>32</v>
      </c>
      <c r="B61" s="36" t="s">
        <v>36</v>
      </c>
    </row>
    <row r="62" spans="1:2" ht="15">
      <c r="A62" s="5" t="s">
        <v>33</v>
      </c>
      <c r="B62" s="35" t="s">
        <v>37</v>
      </c>
    </row>
  </sheetData>
  <sheetProtection/>
  <mergeCells count="2">
    <mergeCell ref="A21:B21"/>
    <mergeCell ref="A9:B9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clementm</dc:creator>
  <cp:keywords/>
  <dc:description/>
  <cp:lastModifiedBy>Monique</cp:lastModifiedBy>
  <cp:lastPrinted>2011-05-05T15:16:04Z</cp:lastPrinted>
  <dcterms:created xsi:type="dcterms:W3CDTF">2009-06-08T20:22:31Z</dcterms:created>
  <dcterms:modified xsi:type="dcterms:W3CDTF">2015-06-01T18:59:32Z</dcterms:modified>
  <cp:category/>
  <cp:version/>
  <cp:contentType/>
  <cp:contentStatus/>
</cp:coreProperties>
</file>